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<sst xmlns="http://schemas.openxmlformats.org/spreadsheetml/2006/main" count="98" uniqueCount="40">
  <si>
    <t>2020年常山县公安局面向社会公开招聘编外人员（二）拟录用人员名单</t>
  </si>
  <si>
    <t>报考单位</t>
  </si>
  <si>
    <t>报考岗位</t>
  </si>
  <si>
    <t>招考计划</t>
  </si>
  <si>
    <t>姓名</t>
  </si>
  <si>
    <t>性别</t>
  </si>
  <si>
    <t>笔试 成绩</t>
  </si>
  <si>
    <t>折合后成绩</t>
  </si>
  <si>
    <t>面试 成绩</t>
  </si>
  <si>
    <t>总成绩</t>
  </si>
  <si>
    <t>名次</t>
  </si>
  <si>
    <t>体检结果</t>
  </si>
  <si>
    <t>考察结果</t>
  </si>
  <si>
    <t>常山县公安局</t>
  </si>
  <si>
    <t>辅警</t>
  </si>
  <si>
    <t>男（18人）</t>
  </si>
  <si>
    <t>周阳</t>
  </si>
  <si>
    <t>男</t>
  </si>
  <si>
    <t>合格</t>
  </si>
  <si>
    <t>周皓男</t>
  </si>
  <si>
    <t>吴昊</t>
  </si>
  <si>
    <t>汪俊</t>
  </si>
  <si>
    <t>徐晨</t>
  </si>
  <si>
    <t>洪宇浩</t>
  </si>
  <si>
    <t>詹宵鹏</t>
  </si>
  <si>
    <t>周琦</t>
  </si>
  <si>
    <t>樊俊杰</t>
  </si>
  <si>
    <t>童小刚</t>
  </si>
  <si>
    <t>张路</t>
  </si>
  <si>
    <t>汪东彪</t>
  </si>
  <si>
    <t>洪飞</t>
  </si>
  <si>
    <t>姜超</t>
  </si>
  <si>
    <t>甘家文</t>
  </si>
  <si>
    <t>陈琪</t>
  </si>
  <si>
    <t>唐凯诚</t>
  </si>
  <si>
    <t>黄成</t>
  </si>
  <si>
    <t>女（2人）</t>
  </si>
  <si>
    <t>李超逸</t>
  </si>
  <si>
    <t>女</t>
  </si>
  <si>
    <t>江惠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</si>
</sst>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7" fontId="4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N1" sqref="N1"/>
    </sheetView>
  </sheetViews>
  <sheetFormatPr defaultColWidth="9.00390625" defaultRowHeight="14.25"/>
  <cols>
    <col min="1" max="3" width="7.625" style="3" customWidth="1"/>
    <col min="4" max="4" width="6.625" style="4" customWidth="1"/>
    <col min="5" max="5" width="3.75390625" style="3" customWidth="1"/>
    <col min="6" max="10" width="6.625" style="5" customWidth="1"/>
    <col min="11" max="11" width="3.375" style="3" customWidth="1"/>
    <col min="12" max="12" width="5.25390625" style="3" customWidth="1"/>
    <col min="13" max="13" width="4.75390625" style="6" customWidth="1"/>
  </cols>
  <sheetData>
    <row r="1" spans="1:13" s="1" customFormat="1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0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1" t="s">
        <v>7</v>
      </c>
      <c r="J2" s="11" t="s">
        <v>9</v>
      </c>
      <c r="K2" s="26" t="s">
        <v>10</v>
      </c>
      <c r="L2" s="26" t="s">
        <v>11</v>
      </c>
      <c r="M2" s="26" t="s">
        <v>12</v>
      </c>
    </row>
    <row r="3" spans="1:13" s="2" customFormat="1" ht="30" customHeight="1">
      <c r="A3" s="12" t="s">
        <v>13</v>
      </c>
      <c r="B3" s="12" t="s">
        <v>14</v>
      </c>
      <c r="C3" s="12" t="s">
        <v>15</v>
      </c>
      <c r="D3" s="13" t="s">
        <v>16</v>
      </c>
      <c r="E3" s="14" t="s">
        <v>17</v>
      </c>
      <c r="F3" s="15">
        <v>87</v>
      </c>
      <c r="G3" s="16">
        <f>87*0.4</f>
        <v>34.800000000000004</v>
      </c>
      <c r="H3" s="17">
        <v>81</v>
      </c>
      <c r="I3" s="27">
        <f>H3*0.6</f>
        <v>48.6</v>
      </c>
      <c r="J3" s="27">
        <f>G3+I3</f>
        <v>83.4</v>
      </c>
      <c r="K3" s="28">
        <v>1</v>
      </c>
      <c r="L3" s="29" t="s">
        <v>18</v>
      </c>
      <c r="M3" s="29" t="s">
        <v>18</v>
      </c>
    </row>
    <row r="4" spans="1:13" s="2" customFormat="1" ht="30" customHeight="1">
      <c r="A4" s="12"/>
      <c r="B4" s="12"/>
      <c r="C4" s="12"/>
      <c r="D4" s="13" t="s">
        <v>19</v>
      </c>
      <c r="E4" s="14" t="s">
        <v>17</v>
      </c>
      <c r="F4" s="15">
        <v>69</v>
      </c>
      <c r="G4" s="16">
        <f>69*0.4</f>
        <v>27.6</v>
      </c>
      <c r="H4" s="17">
        <v>83.2</v>
      </c>
      <c r="I4" s="27">
        <f>H4*0.6</f>
        <v>49.92</v>
      </c>
      <c r="J4" s="27">
        <f>G4+I4</f>
        <v>77.52000000000001</v>
      </c>
      <c r="K4" s="28">
        <v>2</v>
      </c>
      <c r="L4" s="29" t="s">
        <v>18</v>
      </c>
      <c r="M4" s="29" t="s">
        <v>18</v>
      </c>
    </row>
    <row r="5" spans="1:13" s="2" customFormat="1" ht="30" customHeight="1">
      <c r="A5" s="12"/>
      <c r="B5" s="12"/>
      <c r="C5" s="12"/>
      <c r="D5" s="13" t="s">
        <v>20</v>
      </c>
      <c r="E5" s="14" t="s">
        <v>17</v>
      </c>
      <c r="F5" s="15">
        <v>65</v>
      </c>
      <c r="G5" s="16">
        <f>65*0.4</f>
        <v>26</v>
      </c>
      <c r="H5" s="17">
        <v>85.6</v>
      </c>
      <c r="I5" s="27">
        <f>H5*0.6</f>
        <v>51.35999999999999</v>
      </c>
      <c r="J5" s="27">
        <f>G5+I5</f>
        <v>77.35999999999999</v>
      </c>
      <c r="K5" s="28">
        <v>3</v>
      </c>
      <c r="L5" s="29" t="s">
        <v>18</v>
      </c>
      <c r="M5" s="29" t="s">
        <v>18</v>
      </c>
    </row>
    <row r="6" spans="1:13" s="2" customFormat="1" ht="30" customHeight="1">
      <c r="A6" s="12"/>
      <c r="B6" s="12"/>
      <c r="C6" s="12"/>
      <c r="D6" s="13" t="s">
        <v>21</v>
      </c>
      <c r="E6" s="14" t="s">
        <v>17</v>
      </c>
      <c r="F6" s="15">
        <v>66</v>
      </c>
      <c r="G6" s="16">
        <f>66*0.4</f>
        <v>26.400000000000002</v>
      </c>
      <c r="H6" s="17">
        <v>84.6</v>
      </c>
      <c r="I6" s="27">
        <f aca="true" t="shared" si="0" ref="I6:I24">H6*0.6</f>
        <v>50.76</v>
      </c>
      <c r="J6" s="27">
        <f aca="true" t="shared" si="1" ref="J6:J22">G6+I6</f>
        <v>77.16</v>
      </c>
      <c r="K6" s="28">
        <v>5</v>
      </c>
      <c r="L6" s="29" t="s">
        <v>18</v>
      </c>
      <c r="M6" s="29" t="s">
        <v>18</v>
      </c>
    </row>
    <row r="7" spans="1:13" s="2" customFormat="1" ht="30" customHeight="1">
      <c r="A7" s="12"/>
      <c r="B7" s="12"/>
      <c r="C7" s="12"/>
      <c r="D7" s="13" t="s">
        <v>22</v>
      </c>
      <c r="E7" s="14" t="s">
        <v>17</v>
      </c>
      <c r="F7" s="15">
        <v>67</v>
      </c>
      <c r="G7" s="16">
        <f>67*0.4</f>
        <v>26.8</v>
      </c>
      <c r="H7" s="17">
        <v>83.6</v>
      </c>
      <c r="I7" s="27">
        <f t="shared" si="0"/>
        <v>50.16</v>
      </c>
      <c r="J7" s="27">
        <f t="shared" si="1"/>
        <v>76.96</v>
      </c>
      <c r="K7" s="28">
        <v>6</v>
      </c>
      <c r="L7" s="29" t="s">
        <v>18</v>
      </c>
      <c r="M7" s="29" t="s">
        <v>18</v>
      </c>
    </row>
    <row r="8" spans="1:13" s="2" customFormat="1" ht="30" customHeight="1">
      <c r="A8" s="12"/>
      <c r="B8" s="12"/>
      <c r="C8" s="12"/>
      <c r="D8" s="13" t="s">
        <v>23</v>
      </c>
      <c r="E8" s="14" t="s">
        <v>17</v>
      </c>
      <c r="F8" s="15">
        <v>72</v>
      </c>
      <c r="G8" s="16">
        <f>72*0.4</f>
        <v>28.8</v>
      </c>
      <c r="H8" s="17">
        <v>80.2</v>
      </c>
      <c r="I8" s="27">
        <f t="shared" si="0"/>
        <v>48.12</v>
      </c>
      <c r="J8" s="27">
        <f t="shared" si="1"/>
        <v>76.92</v>
      </c>
      <c r="K8" s="28">
        <v>7</v>
      </c>
      <c r="L8" s="29" t="s">
        <v>18</v>
      </c>
      <c r="M8" s="29" t="s">
        <v>18</v>
      </c>
    </row>
    <row r="9" spans="1:13" s="2" customFormat="1" ht="30" customHeight="1">
      <c r="A9" s="12"/>
      <c r="B9" s="12"/>
      <c r="C9" s="12"/>
      <c r="D9" s="13" t="s">
        <v>24</v>
      </c>
      <c r="E9" s="14" t="s">
        <v>17</v>
      </c>
      <c r="F9" s="15">
        <v>69</v>
      </c>
      <c r="G9" s="16">
        <f>69*0.4</f>
        <v>27.6</v>
      </c>
      <c r="H9" s="17">
        <v>81.8</v>
      </c>
      <c r="I9" s="27">
        <f t="shared" si="0"/>
        <v>49.08</v>
      </c>
      <c r="J9" s="27">
        <f t="shared" si="1"/>
        <v>76.68</v>
      </c>
      <c r="K9" s="28">
        <v>8</v>
      </c>
      <c r="L9" s="29" t="s">
        <v>18</v>
      </c>
      <c r="M9" s="29" t="s">
        <v>18</v>
      </c>
    </row>
    <row r="10" spans="1:13" s="2" customFormat="1" ht="30" customHeight="1">
      <c r="A10" s="12"/>
      <c r="B10" s="12"/>
      <c r="C10" s="12"/>
      <c r="D10" s="13" t="s">
        <v>25</v>
      </c>
      <c r="E10" s="14" t="s">
        <v>17</v>
      </c>
      <c r="F10" s="15">
        <v>68</v>
      </c>
      <c r="G10" s="16">
        <f>68*0.4</f>
        <v>27.200000000000003</v>
      </c>
      <c r="H10" s="17">
        <v>81.2</v>
      </c>
      <c r="I10" s="27">
        <f t="shared" si="0"/>
        <v>48.72</v>
      </c>
      <c r="J10" s="27">
        <f t="shared" si="1"/>
        <v>75.92</v>
      </c>
      <c r="K10" s="28">
        <v>9</v>
      </c>
      <c r="L10" s="29" t="s">
        <v>18</v>
      </c>
      <c r="M10" s="29" t="s">
        <v>18</v>
      </c>
    </row>
    <row r="11" spans="1:13" s="2" customFormat="1" ht="30" customHeight="1">
      <c r="A11" s="12"/>
      <c r="B11" s="12"/>
      <c r="C11" s="12"/>
      <c r="D11" s="13" t="s">
        <v>26</v>
      </c>
      <c r="E11" s="14" t="s">
        <v>17</v>
      </c>
      <c r="F11" s="15">
        <v>68</v>
      </c>
      <c r="G11" s="16">
        <f>68*0.4</f>
        <v>27.200000000000003</v>
      </c>
      <c r="H11" s="17">
        <v>80.8</v>
      </c>
      <c r="I11" s="27">
        <f t="shared" si="0"/>
        <v>48.48</v>
      </c>
      <c r="J11" s="27">
        <f t="shared" si="1"/>
        <v>75.68</v>
      </c>
      <c r="K11" s="28">
        <v>10</v>
      </c>
      <c r="L11" s="29" t="s">
        <v>18</v>
      </c>
      <c r="M11" s="29" t="s">
        <v>18</v>
      </c>
    </row>
    <row r="12" spans="1:13" s="2" customFormat="1" ht="30" customHeight="1">
      <c r="A12" s="12"/>
      <c r="B12" s="12"/>
      <c r="C12" s="12"/>
      <c r="D12" s="13" t="s">
        <v>27</v>
      </c>
      <c r="E12" s="14" t="s">
        <v>17</v>
      </c>
      <c r="F12" s="15">
        <v>72</v>
      </c>
      <c r="G12" s="16">
        <f>72*0.4</f>
        <v>28.8</v>
      </c>
      <c r="H12" s="17">
        <v>78</v>
      </c>
      <c r="I12" s="27">
        <f t="shared" si="0"/>
        <v>46.8</v>
      </c>
      <c r="J12" s="27">
        <f t="shared" si="1"/>
        <v>75.6</v>
      </c>
      <c r="K12" s="28">
        <v>11</v>
      </c>
      <c r="L12" s="29" t="s">
        <v>18</v>
      </c>
      <c r="M12" s="29" t="s">
        <v>18</v>
      </c>
    </row>
    <row r="13" spans="1:13" s="2" customFormat="1" ht="30" customHeight="1">
      <c r="A13" s="12"/>
      <c r="B13" s="12"/>
      <c r="C13" s="12"/>
      <c r="D13" s="13" t="s">
        <v>28</v>
      </c>
      <c r="E13" s="14" t="s">
        <v>17</v>
      </c>
      <c r="F13" s="15">
        <v>61</v>
      </c>
      <c r="G13" s="16">
        <f>61*0.4</f>
        <v>24.400000000000002</v>
      </c>
      <c r="H13" s="17">
        <v>82.4</v>
      </c>
      <c r="I13" s="27">
        <f t="shared" si="0"/>
        <v>49.440000000000005</v>
      </c>
      <c r="J13" s="27">
        <f t="shared" si="1"/>
        <v>73.84</v>
      </c>
      <c r="K13" s="28">
        <v>12</v>
      </c>
      <c r="L13" s="29" t="s">
        <v>18</v>
      </c>
      <c r="M13" s="29" t="s">
        <v>18</v>
      </c>
    </row>
    <row r="14" spans="1:13" s="2" customFormat="1" ht="30" customHeight="1">
      <c r="A14" s="12"/>
      <c r="B14" s="12"/>
      <c r="C14" s="12"/>
      <c r="D14" s="13" t="s">
        <v>29</v>
      </c>
      <c r="E14" s="14" t="s">
        <v>17</v>
      </c>
      <c r="F14" s="15">
        <v>64</v>
      </c>
      <c r="G14" s="16">
        <f>64*0.4</f>
        <v>25.6</v>
      </c>
      <c r="H14" s="17">
        <v>80.2</v>
      </c>
      <c r="I14" s="27">
        <f t="shared" si="0"/>
        <v>48.12</v>
      </c>
      <c r="J14" s="27">
        <f t="shared" si="1"/>
        <v>73.72</v>
      </c>
      <c r="K14" s="28">
        <v>13</v>
      </c>
      <c r="L14" s="29" t="s">
        <v>18</v>
      </c>
      <c r="M14" s="29" t="s">
        <v>18</v>
      </c>
    </row>
    <row r="15" spans="1:13" s="2" customFormat="1" ht="30" customHeight="1">
      <c r="A15" s="12"/>
      <c r="B15" s="12"/>
      <c r="C15" s="12"/>
      <c r="D15" s="13" t="s">
        <v>30</v>
      </c>
      <c r="E15" s="14" t="s">
        <v>17</v>
      </c>
      <c r="F15" s="15">
        <v>63</v>
      </c>
      <c r="G15" s="16">
        <f>63*0.4</f>
        <v>25.200000000000003</v>
      </c>
      <c r="H15" s="17">
        <v>80.27</v>
      </c>
      <c r="I15" s="27">
        <f t="shared" si="0"/>
        <v>48.162</v>
      </c>
      <c r="J15" s="27">
        <f t="shared" si="1"/>
        <v>73.362</v>
      </c>
      <c r="K15" s="28">
        <v>14</v>
      </c>
      <c r="L15" s="29" t="s">
        <v>18</v>
      </c>
      <c r="M15" s="29" t="s">
        <v>18</v>
      </c>
    </row>
    <row r="16" spans="1:13" s="2" customFormat="1" ht="30" customHeight="1">
      <c r="A16" s="12"/>
      <c r="B16" s="12"/>
      <c r="C16" s="12"/>
      <c r="D16" s="13" t="s">
        <v>31</v>
      </c>
      <c r="E16" s="14" t="s">
        <v>17</v>
      </c>
      <c r="F16" s="15">
        <v>65</v>
      </c>
      <c r="G16" s="16">
        <f>65*0.4</f>
        <v>26</v>
      </c>
      <c r="H16" s="17">
        <v>77.67</v>
      </c>
      <c r="I16" s="27">
        <f t="shared" si="0"/>
        <v>46.602</v>
      </c>
      <c r="J16" s="27">
        <f t="shared" si="1"/>
        <v>72.602</v>
      </c>
      <c r="K16" s="28">
        <v>15</v>
      </c>
      <c r="L16" s="29" t="s">
        <v>18</v>
      </c>
      <c r="M16" s="29" t="s">
        <v>18</v>
      </c>
    </row>
    <row r="17" spans="1:13" s="2" customFormat="1" ht="30" customHeight="1">
      <c r="A17" s="12"/>
      <c r="B17" s="12"/>
      <c r="C17" s="12"/>
      <c r="D17" s="13" t="s">
        <v>32</v>
      </c>
      <c r="E17" s="14" t="s">
        <v>17</v>
      </c>
      <c r="F17" s="15">
        <v>61</v>
      </c>
      <c r="G17" s="16">
        <f>61*0.4</f>
        <v>24.400000000000002</v>
      </c>
      <c r="H17" s="17">
        <v>80.2</v>
      </c>
      <c r="I17" s="27">
        <f t="shared" si="0"/>
        <v>48.12</v>
      </c>
      <c r="J17" s="27">
        <f t="shared" si="1"/>
        <v>72.52</v>
      </c>
      <c r="K17" s="28">
        <v>16</v>
      </c>
      <c r="L17" s="29" t="s">
        <v>18</v>
      </c>
      <c r="M17" s="29" t="s">
        <v>18</v>
      </c>
    </row>
    <row r="18" spans="1:13" s="2" customFormat="1" ht="30" customHeight="1">
      <c r="A18" s="12"/>
      <c r="B18" s="12"/>
      <c r="C18" s="12"/>
      <c r="D18" s="13" t="s">
        <v>33</v>
      </c>
      <c r="E18" s="14" t="s">
        <v>17</v>
      </c>
      <c r="F18" s="15">
        <v>62</v>
      </c>
      <c r="G18" s="16">
        <f>62*0.4</f>
        <v>24.8</v>
      </c>
      <c r="H18" s="17">
        <v>78.8</v>
      </c>
      <c r="I18" s="27">
        <f t="shared" si="0"/>
        <v>47.279999999999994</v>
      </c>
      <c r="J18" s="27">
        <f t="shared" si="1"/>
        <v>72.08</v>
      </c>
      <c r="K18" s="28">
        <v>17</v>
      </c>
      <c r="L18" s="29" t="s">
        <v>18</v>
      </c>
      <c r="M18" s="29" t="s">
        <v>18</v>
      </c>
    </row>
    <row r="19" spans="1:13" s="2" customFormat="1" ht="30" customHeight="1">
      <c r="A19" s="18"/>
      <c r="B19" s="18"/>
      <c r="C19" s="12"/>
      <c r="D19" s="13" t="s">
        <v>34</v>
      </c>
      <c r="E19" s="14" t="s">
        <v>17</v>
      </c>
      <c r="F19" s="19">
        <v>68</v>
      </c>
      <c r="G19" s="16">
        <f>68*0.4</f>
        <v>27.200000000000003</v>
      </c>
      <c r="H19" s="20">
        <v>73.9</v>
      </c>
      <c r="I19" s="30">
        <f t="shared" si="0"/>
        <v>44.34</v>
      </c>
      <c r="J19" s="30">
        <f t="shared" si="1"/>
        <v>71.54</v>
      </c>
      <c r="K19" s="28">
        <v>18</v>
      </c>
      <c r="L19" s="29" t="s">
        <v>18</v>
      </c>
      <c r="M19" s="29" t="s">
        <v>18</v>
      </c>
    </row>
    <row r="20" spans="1:13" s="2" customFormat="1" ht="30" customHeight="1">
      <c r="A20" s="12"/>
      <c r="B20" s="12"/>
      <c r="C20" s="12"/>
      <c r="D20" s="13" t="s">
        <v>35</v>
      </c>
      <c r="E20" s="14" t="s">
        <v>17</v>
      </c>
      <c r="F20" s="21">
        <v>60</v>
      </c>
      <c r="G20" s="16">
        <f>60*0.4</f>
        <v>24</v>
      </c>
      <c r="H20" s="22">
        <v>79</v>
      </c>
      <c r="I20" s="31">
        <f t="shared" si="0"/>
        <v>47.4</v>
      </c>
      <c r="J20" s="31">
        <f t="shared" si="1"/>
        <v>71.4</v>
      </c>
      <c r="K20" s="28">
        <v>19</v>
      </c>
      <c r="L20" s="29" t="s">
        <v>18</v>
      </c>
      <c r="M20" s="29" t="s">
        <v>18</v>
      </c>
    </row>
    <row r="21" spans="1:13" s="2" customFormat="1" ht="30" customHeight="1">
      <c r="A21" s="12"/>
      <c r="B21" s="12"/>
      <c r="C21" s="12" t="s">
        <v>36</v>
      </c>
      <c r="D21" s="13" t="s">
        <v>37</v>
      </c>
      <c r="E21" s="14" t="s">
        <v>38</v>
      </c>
      <c r="F21" s="23">
        <v>68</v>
      </c>
      <c r="G21" s="24">
        <f>F21*0.4</f>
        <v>27.200000000000003</v>
      </c>
      <c r="H21" s="25">
        <v>86.6</v>
      </c>
      <c r="I21" s="31">
        <f t="shared" si="0"/>
        <v>51.959999999999994</v>
      </c>
      <c r="J21" s="32">
        <f>I21+G21</f>
        <v>79.16</v>
      </c>
      <c r="K21" s="33">
        <v>1</v>
      </c>
      <c r="L21" s="29" t="s">
        <v>18</v>
      </c>
      <c r="M21" s="29" t="s">
        <v>18</v>
      </c>
    </row>
    <row r="22" spans="1:13" s="2" customFormat="1" ht="30" customHeight="1">
      <c r="A22" s="12"/>
      <c r="B22" s="12"/>
      <c r="C22" s="12"/>
      <c r="D22" s="13" t="s">
        <v>39</v>
      </c>
      <c r="E22" s="14" t="s">
        <v>38</v>
      </c>
      <c r="F22" s="23">
        <v>65</v>
      </c>
      <c r="G22" s="24">
        <f>F22*0.4</f>
        <v>26</v>
      </c>
      <c r="H22" s="25">
        <v>86</v>
      </c>
      <c r="I22" s="31">
        <f t="shared" si="0"/>
        <v>51.6</v>
      </c>
      <c r="J22" s="32">
        <f>I22+G22</f>
        <v>77.6</v>
      </c>
      <c r="K22" s="33">
        <v>2</v>
      </c>
      <c r="L22" s="29" t="s">
        <v>18</v>
      </c>
      <c r="M22" s="29" t="s">
        <v>18</v>
      </c>
    </row>
  </sheetData>
  <sheetProtection/>
  <mergeCells count="5">
    <mergeCell ref="A1:M1"/>
    <mergeCell ref="A3:A22"/>
    <mergeCell ref="B3:B22"/>
    <mergeCell ref="C3:C20"/>
    <mergeCell ref="C21:C22"/>
  </mergeCells>
  <printOptions/>
  <pageMargins left="0.7513888888888889" right="0.7513888888888889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hulu</cp:lastModifiedBy>
  <dcterms:created xsi:type="dcterms:W3CDTF">2019-07-25T07:42:30Z</dcterms:created>
  <dcterms:modified xsi:type="dcterms:W3CDTF">2020-08-17T09:04:36Z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