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政府性基金预算支出情况" sheetId="1" r:id="rId1"/>
  </sheets>
  <definedNames>
    <definedName name="_xlnm.Print_Area" localSheetId="0">'政府性基金预算支出情况'!$A$1:$D$69</definedName>
    <definedName name="_xlnm.Print_Titles" localSheetId="0">'政府性基金预算支出情况'!$3:$3</definedName>
  </definedNames>
  <calcPr fullCalcOnLoad="1"/>
</workbook>
</file>

<file path=xl/sharedStrings.xml><?xml version="1.0" encoding="utf-8"?>
<sst xmlns="http://schemas.openxmlformats.org/spreadsheetml/2006/main" count="72" uniqueCount="69">
  <si>
    <t>常山县2021年政府性基金预算支出预算（草案）</t>
  </si>
  <si>
    <t>单位：万元</t>
  </si>
  <si>
    <t>项目</t>
  </si>
  <si>
    <t>2020年执行数</t>
  </si>
  <si>
    <r>
      <t>2021</t>
    </r>
    <r>
      <rPr>
        <b/>
        <sz val="12"/>
        <rFont val="宋体"/>
        <family val="0"/>
      </rPr>
      <t>年预算数</t>
    </r>
  </si>
  <si>
    <r>
      <t>预算比执行数</t>
    </r>
    <r>
      <rPr>
        <b/>
        <sz val="12"/>
        <rFont val="Times New Roman"/>
        <family val="1"/>
      </rPr>
      <t xml:space="preserve"> +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-%</t>
    </r>
  </si>
  <si>
    <t>一、本级支出</t>
  </si>
  <si>
    <t xml:space="preserve"> （ 一） 文化旅游体育与传媒支出</t>
  </si>
  <si>
    <r>
      <t xml:space="preserve">  </t>
    </r>
    <r>
      <rPr>
        <sz val="12"/>
        <rFont val="宋体"/>
        <family val="0"/>
      </rPr>
      <t>旅游发展基金支出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</si>
  <si>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地方旅游开发项目补助</t>
    </r>
  </si>
  <si>
    <t xml:space="preserve">      其他旅游发展基金支出</t>
  </si>
  <si>
    <t>（二）社会保障和就业支出</t>
  </si>
  <si>
    <t xml:space="preserve">  大中型水库移民后期扶持基金支出</t>
  </si>
  <si>
    <t xml:space="preserve">      移民补助</t>
  </si>
  <si>
    <t xml:space="preserve">      基础设施建设和经济发展</t>
  </si>
  <si>
    <t>（三）城乡社区支出</t>
  </si>
  <si>
    <t xml:space="preserve">  国有土地使用权出让收入安排的支出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</si>
  <si>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</si>
  <si>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</si>
  <si>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</si>
  <si>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补助被征地农民支出</t>
  </si>
  <si>
    <t xml:space="preserve">     土地出让业务支出</t>
  </si>
  <si>
    <t xml:space="preserve">     公共租赁住房支出</t>
  </si>
  <si>
    <t xml:space="preserve">     其他国有土地使用权出让收入安排的支出</t>
  </si>
  <si>
    <t xml:space="preserve">  国有土地收益基金安排的支出</t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</si>
  <si>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其他国有土地收益基金支出</t>
    </r>
  </si>
  <si>
    <t xml:space="preserve">  农业土地开发资金安排的支出</t>
  </si>
  <si>
    <r>
      <t xml:space="preserve">  城市基础设施配套费</t>
    </r>
    <r>
      <rPr>
        <sz val="12"/>
        <rFont val="宋体"/>
        <family val="0"/>
      </rPr>
      <t>安排的支出</t>
    </r>
  </si>
  <si>
    <t xml:space="preserve">      其他城市基础设施配套费安排的支出</t>
  </si>
  <si>
    <t xml:space="preserve">  污水处理费安排的支出</t>
  </si>
  <si>
    <t xml:space="preserve">      污水处理设施建设和运营</t>
  </si>
  <si>
    <t>污水处理费对应专项债务收入安排的支出</t>
  </si>
  <si>
    <t>（四）农林水支出</t>
  </si>
  <si>
    <t xml:space="preserve">  大中型水库库区基金安排的支出</t>
  </si>
  <si>
    <t>（五）其他支出</t>
  </si>
  <si>
    <t xml:space="preserve">   其他政府性基金及对应专项债务收入安排的支出</t>
  </si>
  <si>
    <t xml:space="preserve">     其他政府性基金安排的支出</t>
  </si>
  <si>
    <t xml:space="preserve">     其他地方自行试点项目收益专项债券收入安排的支出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</si>
  <si>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</si>
  <si>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</si>
  <si>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</si>
  <si>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</si>
  <si>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</si>
  <si>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</si>
  <si>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 xml:space="preserve">     用于其他社会公益事业的彩票公益金支出</t>
  </si>
  <si>
    <t xml:space="preserve">   彩票发行销售机构业务费安排的支出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</si>
  <si>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福利彩票销售机构的业务费支出</t>
    </r>
  </si>
  <si>
    <t>（六）债务付息支出</t>
  </si>
  <si>
    <t xml:space="preserve">   地方政府专项债务付息支出</t>
  </si>
  <si>
    <t xml:space="preserve">      国有土地使用权出让金债务付息支出</t>
  </si>
  <si>
    <t xml:space="preserve">      棚户区改造专项债券付息支出</t>
  </si>
  <si>
    <r>
      <t xml:space="preserve"> </t>
    </r>
    <r>
      <rPr>
        <sz val="12"/>
        <rFont val="宋体"/>
        <family val="0"/>
      </rPr>
      <t xml:space="preserve">     土地储备专项债券付息支出</t>
    </r>
  </si>
  <si>
    <t xml:space="preserve">      其他地方自行试点项目收益专项债券付息支出</t>
  </si>
  <si>
    <t>（七）债务发行费用支出</t>
  </si>
  <si>
    <t xml:space="preserve">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</si>
  <si>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</si>
  <si>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</si>
  <si>
    <t xml:space="preserve">      污水处理费债务发行费用支出</t>
  </si>
  <si>
    <t>（八）抗疫特别国债安排的支出</t>
  </si>
  <si>
    <t xml:space="preserve">   基础设施建设</t>
  </si>
  <si>
    <t xml:space="preserve">     其他基础设施建设</t>
  </si>
  <si>
    <t xml:space="preserve">   抗疫相关支出</t>
  </si>
  <si>
    <t xml:space="preserve">    其他抗疫相关支出</t>
  </si>
  <si>
    <t>二、转移性支出</t>
  </si>
  <si>
    <t>（一）调出资金</t>
  </si>
  <si>
    <t>（二）地方政府专项债务还本支出</t>
  </si>
  <si>
    <t>（三）年终结余</t>
  </si>
  <si>
    <t>三、支出总计</t>
  </si>
  <si>
    <t xml:space="preserve">  注： 转移性支出为预计数，具体需省市财政对账单下达，财政决算后确定。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</si>
</sst>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55" applyFont="1" applyFill="1" applyAlignment="1">
      <alignment horizontal="center" vertical="center"/>
      <protection/>
    </xf>
    <xf numFmtId="0" fontId="1" fillId="0" borderId="0" xfId="55" applyFont="1" applyFill="1">
      <alignment/>
      <protection/>
    </xf>
    <xf numFmtId="176" fontId="1" fillId="0" borderId="0" xfId="55" applyNumberFormat="1" applyFont="1" applyFill="1" applyAlignment="1">
      <alignment wrapText="1"/>
      <protection/>
    </xf>
    <xf numFmtId="0" fontId="3" fillId="0" borderId="0" xfId="66" applyFont="1" applyFill="1">
      <alignment vertical="center"/>
      <protection/>
    </xf>
    <xf numFmtId="0" fontId="2" fillId="0" borderId="0" xfId="55" applyFont="1" applyFill="1">
      <alignment/>
      <protection/>
    </xf>
    <xf numFmtId="0" fontId="0" fillId="0" borderId="0" xfId="0" applyFill="1" applyAlignment="1">
      <alignment vertical="center"/>
    </xf>
    <xf numFmtId="0" fontId="4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177" fontId="0" fillId="0" borderId="0" xfId="65" applyNumberFormat="1" applyFont="1" applyFill="1" applyAlignment="1">
      <alignment horizontal="right" vertical="center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0" fontId="6" fillId="0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left" vertical="center"/>
      <protection/>
    </xf>
    <xf numFmtId="178" fontId="3" fillId="0" borderId="9" xfId="55" applyNumberFormat="1" applyFont="1" applyFill="1" applyBorder="1" applyAlignment="1">
      <alignment horizontal="center" vertical="center"/>
      <protection/>
    </xf>
    <xf numFmtId="177" fontId="3" fillId="0" borderId="9" xfId="55" applyNumberFormat="1" applyFont="1" applyFill="1" applyBorder="1" applyAlignment="1">
      <alignment horizontal="center" vertical="center"/>
      <protection/>
    </xf>
    <xf numFmtId="3" fontId="0" fillId="0" borderId="9" xfId="55" applyNumberFormat="1" applyFont="1" applyFill="1" applyBorder="1" applyAlignment="1" applyProtection="1">
      <alignment vertical="center"/>
      <protection/>
    </xf>
    <xf numFmtId="178" fontId="0" fillId="0" borderId="9" xfId="55" applyNumberFormat="1" applyFont="1" applyFill="1" applyBorder="1" applyAlignment="1">
      <alignment horizontal="center" vertical="center"/>
      <protection/>
    </xf>
    <xf numFmtId="177" fontId="0" fillId="0" borderId="9" xfId="55" applyNumberFormat="1" applyFont="1" applyFill="1" applyBorder="1" applyAlignment="1">
      <alignment horizontal="center" vertical="center"/>
      <protection/>
    </xf>
    <xf numFmtId="0" fontId="0" fillId="0" borderId="9" xfId="55" applyFont="1" applyFill="1" applyBorder="1" applyAlignment="1">
      <alignment horizontal="left" vertical="center"/>
      <protection/>
    </xf>
    <xf numFmtId="3" fontId="3" fillId="0" borderId="9" xfId="55" applyNumberFormat="1" applyFont="1" applyFill="1" applyBorder="1" applyAlignment="1" applyProtection="1">
      <alignment vertical="center"/>
      <protection/>
    </xf>
    <xf numFmtId="0" fontId="0" fillId="0" borderId="10" xfId="55" applyNumberFormat="1" applyFont="1" applyFill="1" applyBorder="1" applyAlignment="1" applyProtection="1">
      <alignment horizontal="left" vertical="center"/>
      <protection/>
    </xf>
    <xf numFmtId="0" fontId="0" fillId="0" borderId="9" xfId="55" applyFont="1" applyFill="1" applyBorder="1" applyAlignment="1">
      <alignment horizontal="center" vertical="center"/>
      <protection/>
    </xf>
    <xf numFmtId="176" fontId="0" fillId="0" borderId="9" xfId="55" applyNumberFormat="1" applyFont="1" applyFill="1" applyBorder="1" applyAlignment="1" applyProtection="1">
      <alignment vertical="center" wrapText="1"/>
      <protection/>
    </xf>
    <xf numFmtId="178" fontId="0" fillId="0" borderId="9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 applyProtection="1">
      <alignment horizontal="left" vertical="center" wrapText="1"/>
      <protection/>
    </xf>
    <xf numFmtId="0" fontId="0" fillId="0" borderId="10" xfId="55" applyNumberFormat="1" applyFont="1" applyFill="1" applyBorder="1" applyAlignment="1" applyProtection="1">
      <alignment horizontal="left" vertical="center" wrapText="1"/>
      <protection/>
    </xf>
    <xf numFmtId="0" fontId="0" fillId="0" borderId="9" xfId="55" applyNumberFormat="1" applyFont="1" applyFill="1" applyBorder="1" applyAlignment="1" applyProtection="1">
      <alignment horizontal="left" vertical="center" wrapText="1"/>
      <protection/>
    </xf>
    <xf numFmtId="0" fontId="3" fillId="0" borderId="9" xfId="55" applyFont="1" applyFill="1" applyBorder="1" applyAlignment="1">
      <alignment horizontal="left" vertical="center" wrapText="1"/>
      <protection/>
    </xf>
    <xf numFmtId="0" fontId="2" fillId="0" borderId="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、政府性基金收入预算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1、一般公共预算收支表" xfId="64"/>
    <cellStyle name="常规_2011年公共预算收入执行及2012年公共预算收入预算1.5晚清格式" xfId="65"/>
    <cellStyle name="常规_4、2018年政府性基金支出预算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pane ySplit="4" topLeftCell="A53" activePane="bottomLeft" state="frozen"/>
      <selection pane="bottomLeft" activeCell="I8" sqref="I8"/>
    </sheetView>
  </sheetViews>
  <sheetFormatPr defaultColWidth="9.00390625" defaultRowHeight="14.25"/>
  <cols>
    <col min="1" max="1" width="57.00390625" style="5" customWidth="1"/>
    <col min="2" max="2" width="15.00390625" style="1" customWidth="1"/>
    <col min="3" max="3" width="15.25390625" style="1" customWidth="1"/>
    <col min="4" max="4" width="15.00390625" style="1" customWidth="1"/>
    <col min="5" max="255" width="9.00390625" style="5" customWidth="1"/>
    <col min="256" max="256" width="9.00390625" style="6" customWidth="1"/>
  </cols>
  <sheetData>
    <row r="1" spans="1:4" ht="34.5" customHeight="1">
      <c r="A1" s="7" t="s">
        <v>0</v>
      </c>
      <c r="B1" s="7"/>
      <c r="C1" s="7"/>
      <c r="D1" s="7"/>
    </row>
    <row r="2" spans="2:4" ht="22.5" customHeight="1">
      <c r="B2" s="8"/>
      <c r="D2" s="9" t="s">
        <v>1</v>
      </c>
    </row>
    <row r="3" spans="1:4" s="1" customFormat="1" ht="34.5" customHeight="1">
      <c r="A3" s="10" t="s">
        <v>2</v>
      </c>
      <c r="B3" s="11" t="s">
        <v>3</v>
      </c>
      <c r="C3" s="12" t="s">
        <v>4</v>
      </c>
      <c r="D3" s="13" t="s">
        <v>5</v>
      </c>
    </row>
    <row r="4" spans="1:4" s="2" customFormat="1" ht="42" customHeight="1">
      <c r="A4" s="14" t="s">
        <v>6</v>
      </c>
      <c r="B4" s="15">
        <f>B5+B9+B13+B32+B35+B48+B54+B59</f>
        <v>396568</v>
      </c>
      <c r="C4" s="15">
        <f>C5+C9+C13+C32+C35+C48+C54+C59</f>
        <v>206927</v>
      </c>
      <c r="D4" s="16">
        <f aca="true" t="shared" si="0" ref="D4:D67">(C4/B4-1)*100</f>
        <v>-47.8205503217607</v>
      </c>
    </row>
    <row r="5" spans="1:4" s="2" customFormat="1" ht="24.75" customHeight="1">
      <c r="A5" s="14" t="s">
        <v>7</v>
      </c>
      <c r="B5" s="15">
        <f>B6</f>
        <v>84</v>
      </c>
      <c r="C5" s="15"/>
      <c r="D5" s="16">
        <f t="shared" si="0"/>
        <v>-100</v>
      </c>
    </row>
    <row r="6" spans="1:4" s="2" customFormat="1" ht="36" customHeight="1">
      <c r="A6" s="17" t="s">
        <v>8</v>
      </c>
      <c r="B6" s="18">
        <f>SUM(B7:B8)</f>
        <v>84</v>
      </c>
      <c r="C6" s="18"/>
      <c r="D6" s="19">
        <f t="shared" si="0"/>
        <v>-100</v>
      </c>
    </row>
    <row r="7" spans="1:4" s="2" customFormat="1" ht="31.5" customHeight="1">
      <c r="A7" s="20" t="s">
        <v>9</v>
      </c>
      <c r="B7" s="18">
        <v>35</v>
      </c>
      <c r="C7" s="18"/>
      <c r="D7" s="19">
        <f t="shared" si="0"/>
        <v>-100</v>
      </c>
    </row>
    <row r="8" spans="1:4" s="2" customFormat="1" ht="31.5" customHeight="1">
      <c r="A8" s="20" t="s">
        <v>10</v>
      </c>
      <c r="B8" s="18">
        <v>49</v>
      </c>
      <c r="C8" s="18"/>
      <c r="D8" s="19">
        <f t="shared" si="0"/>
        <v>-100</v>
      </c>
    </row>
    <row r="9" spans="1:4" s="2" customFormat="1" ht="24.75" customHeight="1">
      <c r="A9" s="21" t="s">
        <v>11</v>
      </c>
      <c r="B9" s="15">
        <f>B10</f>
        <v>1933</v>
      </c>
      <c r="C9" s="15">
        <f>C10</f>
        <v>1711</v>
      </c>
      <c r="D9" s="16">
        <f t="shared" si="0"/>
        <v>-11.484738748060009</v>
      </c>
    </row>
    <row r="10" spans="1:4" s="2" customFormat="1" ht="24.75" customHeight="1">
      <c r="A10" s="17" t="s">
        <v>12</v>
      </c>
      <c r="B10" s="18">
        <f>SUM(B11:B12)</f>
        <v>1933</v>
      </c>
      <c r="C10" s="18">
        <f>SUM(C11:C12)</f>
        <v>1711</v>
      </c>
      <c r="D10" s="19">
        <f t="shared" si="0"/>
        <v>-11.484738748060009</v>
      </c>
    </row>
    <row r="11" spans="1:4" s="2" customFormat="1" ht="24.75" customHeight="1">
      <c r="A11" s="22" t="s">
        <v>13</v>
      </c>
      <c r="B11" s="18">
        <v>1125</v>
      </c>
      <c r="C11" s="23">
        <v>1125</v>
      </c>
      <c r="D11" s="19">
        <f t="shared" si="0"/>
        <v>0</v>
      </c>
    </row>
    <row r="12" spans="1:4" s="2" customFormat="1" ht="24.75" customHeight="1">
      <c r="A12" s="22" t="s">
        <v>14</v>
      </c>
      <c r="B12" s="18">
        <v>808</v>
      </c>
      <c r="C12" s="23">
        <v>586</v>
      </c>
      <c r="D12" s="19">
        <f t="shared" si="0"/>
        <v>-27.475247524752476</v>
      </c>
    </row>
    <row r="13" spans="1:4" s="2" customFormat="1" ht="24.75" customHeight="1">
      <c r="A13" s="21" t="s">
        <v>15</v>
      </c>
      <c r="B13" s="15">
        <f>B14+B22+B25+B26+B28+B30</f>
        <v>186948</v>
      </c>
      <c r="C13" s="15">
        <f>C14+C22+C25+C26+C28+C30</f>
        <v>86573</v>
      </c>
      <c r="D13" s="16">
        <f t="shared" si="0"/>
        <v>-53.691400817339584</v>
      </c>
    </row>
    <row r="14" spans="1:4" s="3" customFormat="1" ht="39.75" customHeight="1">
      <c r="A14" s="24" t="s">
        <v>16</v>
      </c>
      <c r="B14" s="25">
        <f>SUM(B15:B21)</f>
        <v>169026</v>
      </c>
      <c r="C14" s="25">
        <f>SUM(C15:C21)</f>
        <v>84532</v>
      </c>
      <c r="D14" s="19">
        <f t="shared" si="0"/>
        <v>-49.988759125814966</v>
      </c>
    </row>
    <row r="15" spans="1:4" s="2" customFormat="1" ht="24.75" customHeight="1">
      <c r="A15" s="22" t="s">
        <v>17</v>
      </c>
      <c r="B15" s="18">
        <v>7094</v>
      </c>
      <c r="C15" s="18">
        <v>6530</v>
      </c>
      <c r="D15" s="19">
        <f t="shared" si="0"/>
        <v>-7.950380603326757</v>
      </c>
    </row>
    <row r="16" spans="1:4" s="2" customFormat="1" ht="24.75" customHeight="1">
      <c r="A16" s="22" t="s">
        <v>18</v>
      </c>
      <c r="B16" s="18">
        <v>26481</v>
      </c>
      <c r="C16" s="18">
        <v>19345</v>
      </c>
      <c r="D16" s="19">
        <f t="shared" si="0"/>
        <v>-26.947622823911487</v>
      </c>
    </row>
    <row r="17" spans="1:4" s="2" customFormat="1" ht="24.75" customHeight="1">
      <c r="A17" s="22" t="s">
        <v>19</v>
      </c>
      <c r="B17" s="18">
        <v>54783</v>
      </c>
      <c r="C17" s="18">
        <v>16679</v>
      </c>
      <c r="D17" s="19">
        <f t="shared" si="0"/>
        <v>-69.55442381760766</v>
      </c>
    </row>
    <row r="18" spans="1:4" s="2" customFormat="1" ht="24.75" customHeight="1">
      <c r="A18" s="22" t="s">
        <v>20</v>
      </c>
      <c r="B18" s="18">
        <v>25408</v>
      </c>
      <c r="C18" s="18">
        <v>16500</v>
      </c>
      <c r="D18" s="19">
        <f t="shared" si="0"/>
        <v>-35.05982367758187</v>
      </c>
    </row>
    <row r="19" spans="1:4" s="2" customFormat="1" ht="24.75" customHeight="1">
      <c r="A19" s="22" t="s">
        <v>21</v>
      </c>
      <c r="B19" s="18">
        <v>439</v>
      </c>
      <c r="C19" s="18">
        <v>857</v>
      </c>
      <c r="D19" s="19">
        <f t="shared" si="0"/>
        <v>95.21640091116173</v>
      </c>
    </row>
    <row r="20" spans="1:4" s="2" customFormat="1" ht="24.75" customHeight="1">
      <c r="A20" s="22" t="s">
        <v>22</v>
      </c>
      <c r="B20" s="18">
        <v>2242</v>
      </c>
      <c r="C20" s="18">
        <v>2344</v>
      </c>
      <c r="D20" s="19">
        <f t="shared" si="0"/>
        <v>4.549509366636939</v>
      </c>
    </row>
    <row r="21" spans="1:4" s="2" customFormat="1" ht="24.75" customHeight="1">
      <c r="A21" s="22" t="s">
        <v>23</v>
      </c>
      <c r="B21" s="18">
        <v>52579</v>
      </c>
      <c r="C21" s="18">
        <v>22277</v>
      </c>
      <c r="D21" s="19">
        <f t="shared" si="0"/>
        <v>-57.631373742368616</v>
      </c>
    </row>
    <row r="22" spans="1:4" s="2" customFormat="1" ht="28.5" customHeight="1">
      <c r="A22" s="24" t="s">
        <v>24</v>
      </c>
      <c r="B22" s="18">
        <f>SUM(B23:B24)</f>
        <v>395</v>
      </c>
      <c r="C22" s="18">
        <f>SUM(C23:C24)</f>
        <v>201</v>
      </c>
      <c r="D22" s="19">
        <f t="shared" si="0"/>
        <v>-49.1139240506329</v>
      </c>
    </row>
    <row r="23" spans="1:4" s="2" customFormat="1" ht="24.75" customHeight="1">
      <c r="A23" s="22" t="s">
        <v>18</v>
      </c>
      <c r="B23" s="18">
        <v>252</v>
      </c>
      <c r="C23" s="18">
        <v>101</v>
      </c>
      <c r="D23" s="19">
        <f t="shared" si="0"/>
        <v>-59.92063492063492</v>
      </c>
    </row>
    <row r="24" spans="1:4" s="2" customFormat="1" ht="24.75" customHeight="1">
      <c r="A24" s="22" t="s">
        <v>25</v>
      </c>
      <c r="B24" s="18">
        <v>143</v>
      </c>
      <c r="C24" s="18">
        <v>100</v>
      </c>
      <c r="D24" s="19">
        <f t="shared" si="0"/>
        <v>-30.069930069930074</v>
      </c>
    </row>
    <row r="25" spans="1:4" s="2" customFormat="1" ht="36.75" customHeight="1">
      <c r="A25" s="24" t="s">
        <v>26</v>
      </c>
      <c r="B25" s="18">
        <v>40</v>
      </c>
      <c r="C25" s="18">
        <v>40</v>
      </c>
      <c r="D25" s="19">
        <f t="shared" si="0"/>
        <v>0</v>
      </c>
    </row>
    <row r="26" spans="1:4" s="2" customFormat="1" ht="24.75" customHeight="1">
      <c r="A26" s="24" t="s">
        <v>27</v>
      </c>
      <c r="B26" s="18">
        <f aca="true" t="shared" si="1" ref="B26:B30">B27</f>
        <v>354</v>
      </c>
      <c r="C26" s="18">
        <f>C27</f>
        <v>600</v>
      </c>
      <c r="D26" s="19">
        <f t="shared" si="0"/>
        <v>69.4915254237288</v>
      </c>
    </row>
    <row r="27" spans="1:4" s="2" customFormat="1" ht="24.75" customHeight="1">
      <c r="A27" s="22" t="s">
        <v>28</v>
      </c>
      <c r="B27" s="18">
        <v>354</v>
      </c>
      <c r="C27" s="18">
        <v>600</v>
      </c>
      <c r="D27" s="19">
        <f t="shared" si="0"/>
        <v>69.4915254237288</v>
      </c>
    </row>
    <row r="28" spans="1:4" s="2" customFormat="1" ht="30" customHeight="1">
      <c r="A28" s="22" t="s">
        <v>29</v>
      </c>
      <c r="B28" s="18">
        <f t="shared" si="1"/>
        <v>1133</v>
      </c>
      <c r="C28" s="18">
        <f aca="true" t="shared" si="2" ref="C28:C33">C29</f>
        <v>1200</v>
      </c>
      <c r="D28" s="19">
        <f t="shared" si="0"/>
        <v>5.913503971756406</v>
      </c>
    </row>
    <row r="29" spans="1:4" s="2" customFormat="1" ht="24.75" customHeight="1">
      <c r="A29" s="22" t="s">
        <v>30</v>
      </c>
      <c r="B29" s="18">
        <v>1133</v>
      </c>
      <c r="C29" s="18">
        <v>1200</v>
      </c>
      <c r="D29" s="19">
        <f t="shared" si="0"/>
        <v>5.913503971756406</v>
      </c>
    </row>
    <row r="30" spans="1:4" s="2" customFormat="1" ht="24.75" customHeight="1">
      <c r="A30" s="22" t="s">
        <v>31</v>
      </c>
      <c r="B30" s="18">
        <f t="shared" si="1"/>
        <v>16000</v>
      </c>
      <c r="C30" s="18"/>
      <c r="D30" s="19">
        <f t="shared" si="0"/>
        <v>-100</v>
      </c>
    </row>
    <row r="31" spans="1:4" s="2" customFormat="1" ht="24.75" customHeight="1">
      <c r="A31" s="22" t="s">
        <v>30</v>
      </c>
      <c r="B31" s="18">
        <v>16000</v>
      </c>
      <c r="C31" s="18"/>
      <c r="D31" s="19">
        <f t="shared" si="0"/>
        <v>-100</v>
      </c>
    </row>
    <row r="32" spans="1:4" s="2" customFormat="1" ht="24.75" customHeight="1">
      <c r="A32" s="21" t="s">
        <v>32</v>
      </c>
      <c r="B32" s="15">
        <f>B33</f>
        <v>40</v>
      </c>
      <c r="C32" s="15">
        <f t="shared" si="2"/>
        <v>26</v>
      </c>
      <c r="D32" s="16">
        <f t="shared" si="0"/>
        <v>-35</v>
      </c>
    </row>
    <row r="33" spans="1:4" s="2" customFormat="1" ht="34.5" customHeight="1">
      <c r="A33" s="24" t="s">
        <v>33</v>
      </c>
      <c r="B33" s="18">
        <f>B34</f>
        <v>40</v>
      </c>
      <c r="C33" s="18">
        <f t="shared" si="2"/>
        <v>26</v>
      </c>
      <c r="D33" s="19">
        <f t="shared" si="0"/>
        <v>-35</v>
      </c>
    </row>
    <row r="34" spans="1:4" s="2" customFormat="1" ht="27.75" customHeight="1">
      <c r="A34" s="22" t="s">
        <v>14</v>
      </c>
      <c r="B34" s="18">
        <v>40</v>
      </c>
      <c r="C34" s="18">
        <v>26</v>
      </c>
      <c r="D34" s="19">
        <f t="shared" si="0"/>
        <v>-35</v>
      </c>
    </row>
    <row r="35" spans="1:4" s="2" customFormat="1" ht="24.75" customHeight="1">
      <c r="A35" s="21" t="s">
        <v>34</v>
      </c>
      <c r="B35" s="15">
        <f>B36+B39+B46</f>
        <v>179237</v>
      </c>
      <c r="C35" s="15">
        <f>C36+C39+C46</f>
        <v>108162</v>
      </c>
      <c r="D35" s="16">
        <f t="shared" si="0"/>
        <v>-39.65420086254512</v>
      </c>
    </row>
    <row r="36" spans="1:4" s="2" customFormat="1" ht="24.75" customHeight="1">
      <c r="A36" s="24" t="s">
        <v>35</v>
      </c>
      <c r="B36" s="18">
        <f>SUM(B37:B38)</f>
        <v>177627</v>
      </c>
      <c r="C36" s="18">
        <f>SUM(C37:C38)</f>
        <v>106162</v>
      </c>
      <c r="D36" s="19">
        <f t="shared" si="0"/>
        <v>-40.23318527025733</v>
      </c>
    </row>
    <row r="37" spans="1:4" s="2" customFormat="1" ht="30" customHeight="1">
      <c r="A37" s="26" t="s">
        <v>36</v>
      </c>
      <c r="B37" s="18">
        <v>63627</v>
      </c>
      <c r="C37" s="23">
        <v>56162</v>
      </c>
      <c r="D37" s="19">
        <f t="shared" si="0"/>
        <v>-11.732440630549924</v>
      </c>
    </row>
    <row r="38" spans="1:4" s="2" customFormat="1" ht="30" customHeight="1">
      <c r="A38" s="26" t="s">
        <v>37</v>
      </c>
      <c r="B38" s="18">
        <v>114000</v>
      </c>
      <c r="C38" s="23">
        <v>50000</v>
      </c>
      <c r="D38" s="19">
        <f t="shared" si="0"/>
        <v>-56.14035087719298</v>
      </c>
    </row>
    <row r="39" spans="1:4" s="2" customFormat="1" ht="30" customHeight="1">
      <c r="A39" s="24" t="s">
        <v>38</v>
      </c>
      <c r="B39" s="18">
        <f>SUM(B40:B45)</f>
        <v>1541</v>
      </c>
      <c r="C39" s="18">
        <f>SUM(C40:C45)</f>
        <v>2000</v>
      </c>
      <c r="D39" s="19">
        <f t="shared" si="0"/>
        <v>29.785853341985714</v>
      </c>
    </row>
    <row r="40" spans="1:4" s="2" customFormat="1" ht="24.75" customHeight="1">
      <c r="A40" s="26" t="s">
        <v>39</v>
      </c>
      <c r="B40" s="18">
        <v>950</v>
      </c>
      <c r="C40" s="23">
        <v>1413</v>
      </c>
      <c r="D40" s="19">
        <f t="shared" si="0"/>
        <v>48.736842105263165</v>
      </c>
    </row>
    <row r="41" spans="1:4" s="2" customFormat="1" ht="27.75" customHeight="1">
      <c r="A41" s="26" t="s">
        <v>40</v>
      </c>
      <c r="B41" s="18">
        <v>265</v>
      </c>
      <c r="C41" s="23">
        <v>405</v>
      </c>
      <c r="D41" s="19">
        <f t="shared" si="0"/>
        <v>52.830188679245296</v>
      </c>
    </row>
    <row r="42" spans="1:4" s="2" customFormat="1" ht="28.5" customHeight="1">
      <c r="A42" s="26" t="s">
        <v>41</v>
      </c>
      <c r="B42" s="18">
        <v>14</v>
      </c>
      <c r="C42" s="23">
        <v>56</v>
      </c>
      <c r="D42" s="19">
        <f t="shared" si="0"/>
        <v>300</v>
      </c>
    </row>
    <row r="43" spans="1:4" s="2" customFormat="1" ht="28.5" customHeight="1">
      <c r="A43" s="26" t="s">
        <v>42</v>
      </c>
      <c r="B43" s="18">
        <v>258</v>
      </c>
      <c r="C43" s="23">
        <v>71</v>
      </c>
      <c r="D43" s="19">
        <f t="shared" si="0"/>
        <v>-72.48062015503875</v>
      </c>
    </row>
    <row r="44" spans="1:4" s="2" customFormat="1" ht="24.75" customHeight="1">
      <c r="A44" s="26" t="s">
        <v>43</v>
      </c>
      <c r="B44" s="18">
        <v>41</v>
      </c>
      <c r="C44" s="23">
        <v>40</v>
      </c>
      <c r="D44" s="19">
        <f t="shared" si="0"/>
        <v>-2.4390243902439046</v>
      </c>
    </row>
    <row r="45" spans="1:4" s="2" customFormat="1" ht="24.75" customHeight="1">
      <c r="A45" s="26" t="s">
        <v>44</v>
      </c>
      <c r="B45" s="18">
        <v>13</v>
      </c>
      <c r="C45" s="23">
        <v>15</v>
      </c>
      <c r="D45" s="19">
        <f t="shared" si="0"/>
        <v>15.384615384615374</v>
      </c>
    </row>
    <row r="46" spans="1:4" s="2" customFormat="1" ht="24.75" customHeight="1">
      <c r="A46" s="26" t="s">
        <v>45</v>
      </c>
      <c r="B46" s="18">
        <f>B47</f>
        <v>69</v>
      </c>
      <c r="C46" s="18"/>
      <c r="D46" s="19">
        <f t="shared" si="0"/>
        <v>-100</v>
      </c>
    </row>
    <row r="47" spans="1:4" s="2" customFormat="1" ht="24.75" customHeight="1">
      <c r="A47" s="26" t="s">
        <v>46</v>
      </c>
      <c r="B47" s="18">
        <v>69</v>
      </c>
      <c r="C47" s="23"/>
      <c r="D47" s="19">
        <f t="shared" si="0"/>
        <v>-100</v>
      </c>
    </row>
    <row r="48" spans="1:4" s="2" customFormat="1" ht="39" customHeight="1">
      <c r="A48" s="21" t="s">
        <v>47</v>
      </c>
      <c r="B48" s="15">
        <f>B49</f>
        <v>4693</v>
      </c>
      <c r="C48" s="15">
        <f>C49</f>
        <v>10405</v>
      </c>
      <c r="D48" s="16">
        <f t="shared" si="0"/>
        <v>121.71318985723416</v>
      </c>
    </row>
    <row r="49" spans="1:4" s="2" customFormat="1" ht="24.75" customHeight="1">
      <c r="A49" s="26" t="s">
        <v>48</v>
      </c>
      <c r="B49" s="18">
        <f>SUM(B50:B53)</f>
        <v>4693</v>
      </c>
      <c r="C49" s="18">
        <f>SUM(C50:C53)</f>
        <v>10405</v>
      </c>
      <c r="D49" s="19">
        <f t="shared" si="0"/>
        <v>121.71318985723416</v>
      </c>
    </row>
    <row r="50" spans="1:4" s="2" customFormat="1" ht="24.75" customHeight="1">
      <c r="A50" s="26" t="s">
        <v>49</v>
      </c>
      <c r="B50" s="18">
        <v>2873</v>
      </c>
      <c r="C50" s="18">
        <v>2873</v>
      </c>
      <c r="D50" s="19">
        <f t="shared" si="0"/>
        <v>0</v>
      </c>
    </row>
    <row r="51" spans="1:4" s="2" customFormat="1" ht="27" customHeight="1">
      <c r="A51" s="26" t="s">
        <v>50</v>
      </c>
      <c r="B51" s="18">
        <v>365</v>
      </c>
      <c r="C51" s="18">
        <v>365</v>
      </c>
      <c r="D51" s="19">
        <f t="shared" si="0"/>
        <v>0</v>
      </c>
    </row>
    <row r="52" spans="1:4" s="2" customFormat="1" ht="27" customHeight="1">
      <c r="A52" s="26" t="s">
        <v>51</v>
      </c>
      <c r="B52" s="18">
        <v>1276</v>
      </c>
      <c r="C52" s="18">
        <v>1276</v>
      </c>
      <c r="D52" s="19">
        <f t="shared" si="0"/>
        <v>0</v>
      </c>
    </row>
    <row r="53" spans="1:4" s="2" customFormat="1" ht="27" customHeight="1">
      <c r="A53" s="27" t="s">
        <v>52</v>
      </c>
      <c r="B53" s="18">
        <v>179</v>
      </c>
      <c r="C53" s="18">
        <v>5891</v>
      </c>
      <c r="D53" s="19">
        <f t="shared" si="0"/>
        <v>3191.0614525139663</v>
      </c>
    </row>
    <row r="54" spans="1:4" s="2" customFormat="1" ht="36" customHeight="1">
      <c r="A54" s="21" t="s">
        <v>53</v>
      </c>
      <c r="B54" s="15">
        <f>B55</f>
        <v>138</v>
      </c>
      <c r="C54" s="15">
        <f>C55</f>
        <v>50</v>
      </c>
      <c r="D54" s="16">
        <f t="shared" si="0"/>
        <v>-63.76811594202898</v>
      </c>
    </row>
    <row r="55" spans="1:4" s="2" customFormat="1" ht="24.75" customHeight="1">
      <c r="A55" s="26" t="s">
        <v>54</v>
      </c>
      <c r="B55" s="18">
        <f>SUM(B56:B58)</f>
        <v>138</v>
      </c>
      <c r="C55" s="18">
        <f>SUM(C56:C58)</f>
        <v>50</v>
      </c>
      <c r="D55" s="19">
        <f t="shared" si="0"/>
        <v>-63.76811594202898</v>
      </c>
    </row>
    <row r="56" spans="1:4" s="2" customFormat="1" ht="24.75" customHeight="1">
      <c r="A56" s="27" t="s">
        <v>55</v>
      </c>
      <c r="B56" s="18">
        <v>1</v>
      </c>
      <c r="C56" s="18"/>
      <c r="D56" s="19">
        <f t="shared" si="0"/>
        <v>-100</v>
      </c>
    </row>
    <row r="57" spans="1:4" s="2" customFormat="1" ht="24.75" customHeight="1">
      <c r="A57" s="28" t="s">
        <v>56</v>
      </c>
      <c r="B57" s="18">
        <v>120</v>
      </c>
      <c r="C57" s="18">
        <v>50</v>
      </c>
      <c r="D57" s="19">
        <f t="shared" si="0"/>
        <v>-58.33333333333333</v>
      </c>
    </row>
    <row r="58" spans="1:4" s="2" customFormat="1" ht="24.75" customHeight="1">
      <c r="A58" s="28" t="s">
        <v>57</v>
      </c>
      <c r="B58" s="18">
        <v>17</v>
      </c>
      <c r="C58" s="18"/>
      <c r="D58" s="19">
        <f t="shared" si="0"/>
        <v>-100</v>
      </c>
    </row>
    <row r="59" spans="1:4" s="2" customFormat="1" ht="24.75" customHeight="1">
      <c r="A59" s="21" t="s">
        <v>58</v>
      </c>
      <c r="B59" s="18">
        <f>B60+B62</f>
        <v>23495</v>
      </c>
      <c r="C59" s="18"/>
      <c r="D59" s="16">
        <f t="shared" si="0"/>
        <v>-100</v>
      </c>
    </row>
    <row r="60" spans="1:4" s="2" customFormat="1" ht="24.75" customHeight="1">
      <c r="A60" s="26" t="s">
        <v>59</v>
      </c>
      <c r="B60" s="18">
        <f>B61</f>
        <v>16974</v>
      </c>
      <c r="C60" s="18"/>
      <c r="D60" s="19">
        <f t="shared" si="0"/>
        <v>-100</v>
      </c>
    </row>
    <row r="61" spans="1:4" s="2" customFormat="1" ht="24.75" customHeight="1">
      <c r="A61" s="28" t="s">
        <v>60</v>
      </c>
      <c r="B61" s="18">
        <v>16974</v>
      </c>
      <c r="C61" s="18"/>
      <c r="D61" s="19">
        <f t="shared" si="0"/>
        <v>-100</v>
      </c>
    </row>
    <row r="62" spans="1:4" s="2" customFormat="1" ht="24.75" customHeight="1">
      <c r="A62" s="26" t="s">
        <v>61</v>
      </c>
      <c r="B62" s="18">
        <f>B63</f>
        <v>6521</v>
      </c>
      <c r="C62" s="18"/>
      <c r="D62" s="19">
        <f t="shared" si="0"/>
        <v>-100</v>
      </c>
    </row>
    <row r="63" spans="1:4" s="2" customFormat="1" ht="24.75" customHeight="1">
      <c r="A63" s="28" t="s">
        <v>62</v>
      </c>
      <c r="B63" s="18">
        <v>6521</v>
      </c>
      <c r="C63" s="18"/>
      <c r="D63" s="19">
        <f t="shared" si="0"/>
        <v>-100</v>
      </c>
    </row>
    <row r="64" spans="1:4" ht="27.75" customHeight="1">
      <c r="A64" s="29" t="s">
        <v>63</v>
      </c>
      <c r="B64" s="10">
        <f>SUM(B65:B67)</f>
        <v>127330</v>
      </c>
      <c r="C64" s="10">
        <f>SUM(C65:C67)</f>
        <v>101543</v>
      </c>
      <c r="D64" s="16">
        <f t="shared" si="0"/>
        <v>-20.25210084033613</v>
      </c>
    </row>
    <row r="65" spans="1:4" ht="27.75" customHeight="1">
      <c r="A65" s="28" t="s">
        <v>64</v>
      </c>
      <c r="B65" s="23">
        <v>113811</v>
      </c>
      <c r="C65" s="30">
        <f>100480+900</f>
        <v>101380</v>
      </c>
      <c r="D65" s="19">
        <f t="shared" si="0"/>
        <v>-10.922494310743247</v>
      </c>
    </row>
    <row r="66" spans="1:4" ht="27.75" customHeight="1">
      <c r="A66" s="28" t="s">
        <v>65</v>
      </c>
      <c r="B66" s="23">
        <v>1800</v>
      </c>
      <c r="C66" s="30"/>
      <c r="D66" s="19">
        <f t="shared" si="0"/>
        <v>-100</v>
      </c>
    </row>
    <row r="67" spans="1:4" ht="27.75" customHeight="1">
      <c r="A67" s="28" t="s">
        <v>66</v>
      </c>
      <c r="B67" s="23">
        <v>11719</v>
      </c>
      <c r="C67" s="30">
        <v>163</v>
      </c>
      <c r="D67" s="19">
        <f t="shared" si="0"/>
        <v>-98.6090963392781</v>
      </c>
    </row>
    <row r="68" spans="1:4" ht="27.75" customHeight="1">
      <c r="A68" s="29" t="s">
        <v>67</v>
      </c>
      <c r="B68" s="15">
        <f>B4+B64</f>
        <v>523898</v>
      </c>
      <c r="C68" s="15">
        <f>C4+C64</f>
        <v>308470</v>
      </c>
      <c r="D68" s="16">
        <f>(C68/B68-1)*100</f>
        <v>-41.12021805771352</v>
      </c>
    </row>
    <row r="69" spans="1:4" s="4" customFormat="1" ht="21" customHeight="1">
      <c r="A69" s="31" t="s">
        <v>68</v>
      </c>
      <c r="B69" s="31"/>
      <c r="C69" s="31"/>
      <c r="D69" s="31"/>
    </row>
  </sheetData>
  <sheetProtection/>
  <mergeCells count="2">
    <mergeCell ref="A1:D1"/>
    <mergeCell ref="A69:D69"/>
  </mergeCells>
  <printOptions horizontalCentered="1"/>
  <pageMargins left="0.55" right="0.55" top="0.98" bottom="0.7900000000000001" header="0.51" footer="0.51"/>
  <pageSetup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Root</cp:lastModifiedBy>
  <dcterms:created xsi:type="dcterms:W3CDTF">2021-02-19T00:25:52Z</dcterms:created>
  <dcterms:modified xsi:type="dcterms:W3CDTF">2021-02-19T00:26:35Z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